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2222222\КАЛЬКУЛЯТОР\"/>
    </mc:Choice>
  </mc:AlternateContent>
  <xr:revisionPtr revIDLastSave="0" documentId="8_{4D4F3C58-A36F-403C-A9BF-13FE1CCB0912}" xr6:coauthVersionLast="45" xr6:coauthVersionMax="45" xr10:uidLastSave="{00000000-0000-0000-0000-000000000000}"/>
  <bookViews>
    <workbookView xWindow="-120" yWindow="-120" windowWidth="29040" windowHeight="15840" activeTab="2" xr2:uid="{71F81550-3EB1-4A15-8B16-B70F9902F7FD}"/>
  </bookViews>
  <sheets>
    <sheet name="UAH" sheetId="1" r:id="rId1"/>
    <sheet name="USD" sheetId="2" r:id="rId2"/>
    <sheet name="EUR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G32" i="3"/>
  <c r="H35" i="3" s="1"/>
  <c r="H36" i="3" s="1"/>
  <c r="H13" i="3"/>
  <c r="H8" i="3"/>
  <c r="H11" i="3" s="1"/>
  <c r="H39" i="2"/>
  <c r="G32" i="2"/>
  <c r="H35" i="2" s="1"/>
  <c r="H13" i="2"/>
  <c r="H8" i="2"/>
  <c r="H10" i="2" s="1"/>
  <c r="H36" i="2" l="1"/>
  <c r="H11" i="2"/>
  <c r="H12" i="2" s="1"/>
  <c r="H9" i="2" s="1"/>
  <c r="H10" i="3"/>
  <c r="H12" i="3" s="1"/>
  <c r="H9" i="3"/>
  <c r="G39" i="1"/>
  <c r="F32" i="1"/>
  <c r="G35" i="1" s="1"/>
  <c r="G36" i="1" l="1"/>
  <c r="G13" i="1" l="1"/>
  <c r="G8" i="1" l="1"/>
  <c r="G11" i="1" l="1"/>
  <c r="G10" i="1"/>
  <c r="G12" i="1" l="1"/>
  <c r="G9" i="1" s="1"/>
</calcChain>
</file>

<file path=xl/sharedStrings.xml><?xml version="1.0" encoding="utf-8"?>
<sst xmlns="http://schemas.openxmlformats.org/spreadsheetml/2006/main" count="132" uniqueCount="44">
  <si>
    <r>
      <t>Cума вкладу</t>
    </r>
    <r>
      <rPr>
        <sz val="12"/>
        <color theme="1"/>
        <rFont val="Times New Roman"/>
        <family val="1"/>
        <charset val="204"/>
      </rPr>
      <t>, грн.</t>
    </r>
  </si>
  <si>
    <t>Процентна ставка до оподаткування</t>
  </si>
  <si>
    <t>Податок на доходи</t>
  </si>
  <si>
    <t>Військовий збір</t>
  </si>
  <si>
    <t>Результат розрахунку</t>
  </si>
  <si>
    <t>Загальна сума платежів за додаткові та супутні послуги</t>
  </si>
  <si>
    <t xml:space="preserve">Сума доходу за вкладом до оподаткування </t>
  </si>
  <si>
    <t xml:space="preserve">Сума доходу за вкладом після оподаткування </t>
  </si>
  <si>
    <t xml:space="preserve">Податок на доходи фізичних осіб </t>
  </si>
  <si>
    <t xml:space="preserve">Сума військового збору </t>
  </si>
  <si>
    <t>Загальна сума податків</t>
  </si>
  <si>
    <t xml:space="preserve">Процентна ставка за вкладом після оподаткування </t>
  </si>
  <si>
    <t>Розрахунок проводиться за поточною базовою ставкою для конкретного типу вкладу на обраний термін</t>
  </si>
  <si>
    <t>При здійсненні розрахунків, значення округляются до сотих</t>
  </si>
  <si>
    <t>Дані для розрахунку*</t>
  </si>
  <si>
    <r>
      <t>Строк розміщення коштів, дні</t>
    </r>
    <r>
      <rPr>
        <sz val="12"/>
        <rFont val="Times New Roman"/>
        <family val="1"/>
        <charset val="204"/>
      </rPr>
      <t>**</t>
    </r>
  </si>
  <si>
    <r>
      <t>Кількість днів в році</t>
    </r>
    <r>
      <rPr>
        <sz val="12"/>
        <rFont val="Times New Roman"/>
        <family val="1"/>
        <charset val="204"/>
      </rPr>
      <t>***</t>
    </r>
  </si>
  <si>
    <t>***При розрахунку вважається, що в році завжди 365 днів</t>
  </si>
  <si>
    <t>Дата внесення коштів на рахунок</t>
  </si>
  <si>
    <t>Сума коштів, внесених на рахунок, грн.</t>
  </si>
  <si>
    <t>Дата поповнення рахунку</t>
  </si>
  <si>
    <t>Сума поповнення, грн.</t>
  </si>
  <si>
    <t>Дата зняття коштів з рахунку</t>
  </si>
  <si>
    <t>Сума зняття коштів з рахунку, грн.</t>
  </si>
  <si>
    <t>**Відсотки не нараховуються в перший день внесення коштів і в день їх повернення, тому при розрахунку віднімається 2 дні від строку знаходження коштів на рахунку</t>
  </si>
  <si>
    <t>Приклад:</t>
  </si>
  <si>
    <t>Результат розрахунку:</t>
  </si>
  <si>
    <t>Відсотки за вкладом "На вимогу" нараховуються за фактичну кількість днів знаходження коштів на рахунку, виплачуються першого робочого дня місяця, наступного за звітним</t>
  </si>
  <si>
    <t>01.09.2020-10.09.2020</t>
  </si>
  <si>
    <t>11.09.2020-30.09.2020</t>
  </si>
  <si>
    <t>Нараховано процентів за вересень:</t>
  </si>
  <si>
    <t>*Розрахунок наводиться як приклад. Вважається, що кошти будуть знаходитись на рахунку обрану кількість днів без урахування додаткових внесків та зняття частини коштів</t>
  </si>
  <si>
    <t>Сума коштів, внесених на рахунок, дол.США</t>
  </si>
  <si>
    <t>Сума поповнення, дол.США</t>
  </si>
  <si>
    <t>Сума зняття коштів з рахунку, дол.США</t>
  </si>
  <si>
    <t>дол.США</t>
  </si>
  <si>
    <t>грн.</t>
  </si>
  <si>
    <t>Нараховано за період (сума до оподаткування):</t>
  </si>
  <si>
    <t>Cума вкладу, грн.</t>
  </si>
  <si>
    <t>євро</t>
  </si>
  <si>
    <t>Cума вкладу, євро</t>
  </si>
  <si>
    <t>Сума коштів, внесених на рахунок, євро</t>
  </si>
  <si>
    <t>Сума поповнення, євро</t>
  </si>
  <si>
    <t>Сума зняття коштів з рахунку, 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</si>
</sst>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2" fillId="4" borderId="8" xfId="0" applyNumberFormat="1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10" fontId="1" fillId="4" borderId="9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2" fillId="3" borderId="10" xfId="0" applyFont="1" applyFill="1" applyBorder="1" applyProtection="1">
      <protection hidden="1"/>
    </xf>
    <xf numFmtId="10" fontId="1" fillId="3" borderId="11" xfId="0" applyNumberFormat="1" applyFont="1" applyFill="1" applyBorder="1" applyProtection="1">
      <protection hidden="1"/>
    </xf>
    <xf numFmtId="0" fontId="1" fillId="0" borderId="12" xfId="0" applyFont="1" applyBorder="1" applyProtection="1">
      <protection hidden="1"/>
    </xf>
    <xf numFmtId="4" fontId="2" fillId="0" borderId="6" xfId="0" applyNumberFormat="1" applyFont="1" applyBorder="1" applyProtection="1">
      <protection hidden="1"/>
    </xf>
    <xf numFmtId="0" fontId="1" fillId="0" borderId="13" xfId="0" applyFont="1" applyBorder="1" applyProtection="1">
      <protection hidden="1"/>
    </xf>
    <xf numFmtId="10" fontId="2" fillId="0" borderId="5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4" fontId="2" fillId="0" borderId="9" xfId="0" applyNumberFormat="1" applyFont="1" applyBorder="1" applyProtection="1">
      <protection hidden="1"/>
    </xf>
    <xf numFmtId="10" fontId="2" fillId="0" borderId="9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4" fontId="2" fillId="0" borderId="6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14" fontId="1" fillId="0" borderId="0" xfId="0" applyNumberFormat="1" applyFont="1" applyBorder="1" applyProtection="1"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1" fillId="0" borderId="9" xfId="0" applyFont="1" applyBorder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4" fontId="1" fillId="0" borderId="0" xfId="0" applyNumberFormat="1" applyFont="1" applyProtection="1">
      <protection hidden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96D3-841F-4A18-878D-8D8E88573D60}">
  <sheetPr>
    <tabColor theme="7" tint="0.39997558519241921"/>
  </sheetPr>
  <dimension ref="A1:P40"/>
  <sheetViews>
    <sheetView workbookViewId="0">
      <selection activeCell="C6" sqref="C6"/>
    </sheetView>
  </sheetViews>
  <sheetFormatPr defaultRowHeight="15" x14ac:dyDescent="0.25"/>
  <cols>
    <col min="1" max="1" width="4.28515625" customWidth="1"/>
    <col min="2" max="2" width="42.5703125" customWidth="1"/>
    <col min="3" max="3" width="16.85546875" customWidth="1"/>
    <col min="4" max="5" width="3.5703125" customWidth="1"/>
    <col min="6" max="6" width="54.7109375" customWidth="1"/>
    <col min="7" max="7" width="14.28515625" customWidth="1"/>
    <col min="15" max="16" width="9.140625" customWidth="1"/>
  </cols>
  <sheetData>
    <row r="1" spans="1:16" ht="12.75" customHeight="1" thickBot="1" x14ac:dyDescent="0.3">
      <c r="A1" s="1"/>
      <c r="B1" s="1"/>
      <c r="C1" s="1"/>
    </row>
    <row r="2" spans="1:16" ht="15.75" x14ac:dyDescent="0.25">
      <c r="A2" s="1"/>
      <c r="B2" s="21" t="s">
        <v>14</v>
      </c>
      <c r="C2" s="22"/>
      <c r="D2" s="6"/>
      <c r="E2" s="6"/>
      <c r="F2" s="4" t="s">
        <v>16</v>
      </c>
      <c r="G2" s="4">
        <v>365</v>
      </c>
    </row>
    <row r="3" spans="1:16" ht="21" customHeight="1" x14ac:dyDescent="0.25">
      <c r="A3" s="1"/>
      <c r="B3" s="23" t="s">
        <v>0</v>
      </c>
      <c r="C3" s="19">
        <v>100000</v>
      </c>
      <c r="D3" s="6"/>
      <c r="E3" s="6"/>
      <c r="F3" s="4" t="s">
        <v>2</v>
      </c>
      <c r="G3" s="5">
        <v>0.18</v>
      </c>
    </row>
    <row r="4" spans="1:16" ht="21.75" customHeight="1" thickBot="1" x14ac:dyDescent="0.3">
      <c r="A4" s="1"/>
      <c r="B4" s="24" t="s">
        <v>15</v>
      </c>
      <c r="C4" s="20">
        <v>25</v>
      </c>
      <c r="D4" s="6"/>
      <c r="E4" s="6"/>
      <c r="F4" s="4" t="s">
        <v>3</v>
      </c>
      <c r="G4" s="5">
        <v>1.4999999999999999E-2</v>
      </c>
    </row>
    <row r="5" spans="1:16" ht="16.5" thickBot="1" x14ac:dyDescent="0.3">
      <c r="A5" s="1"/>
      <c r="B5" s="25"/>
      <c r="C5" s="25"/>
      <c r="D5" s="6"/>
      <c r="E5" s="6"/>
      <c r="F5" s="6"/>
      <c r="G5" s="6"/>
    </row>
    <row r="6" spans="1:16" ht="16.5" thickBot="1" x14ac:dyDescent="0.3">
      <c r="A6" s="1"/>
      <c r="B6" s="26" t="s">
        <v>1</v>
      </c>
      <c r="C6" s="3">
        <v>0.02</v>
      </c>
      <c r="D6" s="6"/>
      <c r="E6" s="6"/>
      <c r="F6" s="7" t="s">
        <v>4</v>
      </c>
      <c r="G6" s="8"/>
    </row>
    <row r="7" spans="1:16" ht="15.75" x14ac:dyDescent="0.25">
      <c r="A7" s="1"/>
      <c r="B7" s="13"/>
      <c r="C7" s="13"/>
      <c r="D7" s="6"/>
      <c r="E7" s="6"/>
      <c r="F7" s="9" t="s">
        <v>5</v>
      </c>
      <c r="G7" s="10">
        <v>0</v>
      </c>
    </row>
    <row r="8" spans="1:16" ht="15.75" x14ac:dyDescent="0.25">
      <c r="A8" s="1"/>
      <c r="B8" s="35"/>
      <c r="C8" s="35"/>
      <c r="D8" s="6"/>
      <c r="E8" s="6"/>
      <c r="F8" s="9" t="s">
        <v>6</v>
      </c>
      <c r="G8" s="10">
        <f>((C3*C6)*(C4-2))/365+G7</f>
        <v>126.02739726027397</v>
      </c>
    </row>
    <row r="9" spans="1:16" ht="15.75" customHeight="1" x14ac:dyDescent="0.25">
      <c r="A9" s="1"/>
      <c r="B9" s="35"/>
      <c r="C9" s="35"/>
      <c r="D9" s="6"/>
      <c r="E9" s="6"/>
      <c r="F9" s="9" t="s">
        <v>7</v>
      </c>
      <c r="G9" s="10">
        <f>G8-G12</f>
        <v>101.45205479452055</v>
      </c>
    </row>
    <row r="10" spans="1:16" ht="15.75" x14ac:dyDescent="0.25">
      <c r="A10" s="1"/>
      <c r="B10" s="36"/>
      <c r="C10" s="36"/>
      <c r="D10" s="6"/>
      <c r="E10" s="6"/>
      <c r="F10" s="9" t="s">
        <v>8</v>
      </c>
      <c r="G10" s="10">
        <f>G8*G3</f>
        <v>22.684931506849313</v>
      </c>
    </row>
    <row r="11" spans="1:16" ht="15.75" customHeight="1" x14ac:dyDescent="0.25">
      <c r="A11" s="1"/>
      <c r="B11" s="37"/>
      <c r="C11" s="37"/>
      <c r="D11" s="6"/>
      <c r="E11" s="6"/>
      <c r="F11" s="9" t="s">
        <v>9</v>
      </c>
      <c r="G11" s="10">
        <f>G8*G4</f>
        <v>1.8904109589041096</v>
      </c>
    </row>
    <row r="12" spans="1:16" ht="15.75" x14ac:dyDescent="0.25">
      <c r="A12" s="1"/>
      <c r="B12" s="37"/>
      <c r="C12" s="37"/>
      <c r="D12" s="6"/>
      <c r="E12" s="6"/>
      <c r="F12" s="9" t="s">
        <v>10</v>
      </c>
      <c r="G12" s="10">
        <f>SUM(G10:G11)</f>
        <v>24.575342465753423</v>
      </c>
    </row>
    <row r="13" spans="1:16" ht="16.5" thickBot="1" x14ac:dyDescent="0.3">
      <c r="A13" s="1"/>
      <c r="B13" s="38"/>
      <c r="C13" s="38"/>
      <c r="D13" s="6"/>
      <c r="E13" s="6"/>
      <c r="F13" s="11" t="s">
        <v>11</v>
      </c>
      <c r="G13" s="12">
        <f>C6-(C6*(G3+G4))</f>
        <v>1.61E-2</v>
      </c>
    </row>
    <row r="14" spans="1:16" ht="7.5" customHeight="1" x14ac:dyDescent="0.25">
      <c r="A14" s="1"/>
      <c r="B14" s="6"/>
      <c r="C14" s="6"/>
      <c r="D14" s="6"/>
      <c r="E14" s="6"/>
      <c r="F14" s="6"/>
      <c r="G14" s="6"/>
      <c r="P14" s="1"/>
    </row>
    <row r="15" spans="1:16" ht="7.5" customHeight="1" x14ac:dyDescent="0.25">
      <c r="A15" s="1"/>
      <c r="B15" s="6"/>
      <c r="C15" s="6"/>
      <c r="D15" s="6"/>
      <c r="E15" s="6"/>
      <c r="F15" s="6"/>
      <c r="G15" s="6"/>
      <c r="P15" s="1"/>
    </row>
    <row r="16" spans="1:16" ht="49.5" customHeight="1" x14ac:dyDescent="0.25">
      <c r="A16" s="1"/>
      <c r="B16" s="6"/>
      <c r="C16" s="6"/>
      <c r="D16" s="6"/>
      <c r="E16" s="6"/>
      <c r="F16" s="17" t="s">
        <v>31</v>
      </c>
      <c r="G16" s="17"/>
      <c r="P16" s="2"/>
    </row>
    <row r="17" spans="1:7" ht="15.75" customHeight="1" x14ac:dyDescent="0.25">
      <c r="A17" s="1"/>
      <c r="B17" s="6"/>
      <c r="C17" s="6"/>
      <c r="D17" s="6"/>
      <c r="E17" s="6"/>
      <c r="F17" s="17" t="s">
        <v>24</v>
      </c>
      <c r="G17" s="17"/>
    </row>
    <row r="18" spans="1:7" ht="35.25" customHeight="1" x14ac:dyDescent="0.25">
      <c r="A18" s="1"/>
      <c r="B18" s="6"/>
      <c r="C18" s="6"/>
      <c r="D18" s="6"/>
      <c r="E18" s="6"/>
      <c r="F18" s="17"/>
      <c r="G18" s="17"/>
    </row>
    <row r="19" spans="1:7" ht="15.75" customHeight="1" x14ac:dyDescent="0.25">
      <c r="A19" s="1"/>
      <c r="B19" s="6"/>
      <c r="C19" s="6"/>
      <c r="D19" s="6"/>
      <c r="E19" s="6"/>
      <c r="F19" s="18" t="s">
        <v>17</v>
      </c>
      <c r="G19" s="18"/>
    </row>
    <row r="20" spans="1:7" ht="15.75" customHeight="1" x14ac:dyDescent="0.25">
      <c r="A20" s="1"/>
      <c r="B20" s="6"/>
      <c r="C20" s="6"/>
      <c r="D20" s="6"/>
      <c r="E20" s="6"/>
      <c r="F20" s="17" t="s">
        <v>12</v>
      </c>
      <c r="G20" s="17"/>
    </row>
    <row r="21" spans="1:7" ht="31.5" customHeight="1" x14ac:dyDescent="0.25">
      <c r="A21" s="1"/>
      <c r="B21" s="6"/>
      <c r="C21" s="6"/>
      <c r="D21" s="6"/>
      <c r="E21" s="6"/>
      <c r="F21" s="17"/>
      <c r="G21" s="17"/>
    </row>
    <row r="22" spans="1:7" ht="15.75" customHeight="1" x14ac:dyDescent="0.25">
      <c r="A22" s="1"/>
      <c r="B22" s="6"/>
      <c r="C22" s="6"/>
      <c r="D22" s="6"/>
      <c r="E22" s="6"/>
      <c r="F22" s="17" t="s">
        <v>13</v>
      </c>
      <c r="G22" s="17"/>
    </row>
    <row r="23" spans="1:7" ht="47.25" customHeight="1" x14ac:dyDescent="0.25">
      <c r="A23" s="1"/>
      <c r="B23" s="6"/>
      <c r="C23" s="6"/>
      <c r="D23" s="6"/>
      <c r="E23" s="6"/>
      <c r="F23" s="17" t="s">
        <v>27</v>
      </c>
      <c r="G23" s="17"/>
    </row>
    <row r="24" spans="1:7" ht="9" customHeight="1" x14ac:dyDescent="0.25">
      <c r="A24" s="1"/>
      <c r="B24" s="6"/>
      <c r="C24" s="6"/>
      <c r="D24" s="6"/>
      <c r="E24" s="6"/>
      <c r="F24" s="6"/>
      <c r="G24" s="6"/>
    </row>
    <row r="25" spans="1:7" ht="15.75" x14ac:dyDescent="0.25">
      <c r="A25" s="1"/>
      <c r="B25" s="31" t="s">
        <v>25</v>
      </c>
      <c r="C25" s="25"/>
      <c r="D25" s="6"/>
      <c r="E25" s="6"/>
      <c r="F25" s="31" t="s">
        <v>26</v>
      </c>
      <c r="G25" s="6"/>
    </row>
    <row r="26" spans="1:7" ht="15.75" x14ac:dyDescent="0.25">
      <c r="A26" s="1"/>
      <c r="B26" s="13" t="s">
        <v>18</v>
      </c>
      <c r="C26" s="32">
        <v>44075</v>
      </c>
      <c r="D26" s="6"/>
      <c r="E26" s="6"/>
      <c r="F26" s="13" t="s">
        <v>37</v>
      </c>
      <c r="G26" s="6"/>
    </row>
    <row r="27" spans="1:7" ht="15.75" x14ac:dyDescent="0.25">
      <c r="A27" s="1"/>
      <c r="B27" s="13" t="s">
        <v>19</v>
      </c>
      <c r="C27" s="33">
        <v>100000</v>
      </c>
      <c r="D27" s="6"/>
      <c r="E27" s="6"/>
      <c r="F27" s="13" t="s">
        <v>28</v>
      </c>
      <c r="G27" s="6"/>
    </row>
    <row r="28" spans="1:7" ht="15.75" x14ac:dyDescent="0.25">
      <c r="A28" s="1"/>
      <c r="B28" s="6"/>
      <c r="C28" s="39"/>
      <c r="D28" s="6"/>
      <c r="E28" s="6"/>
      <c r="F28" s="13">
        <v>49.32</v>
      </c>
      <c r="G28" s="6" t="s">
        <v>36</v>
      </c>
    </row>
    <row r="29" spans="1:7" ht="15.75" x14ac:dyDescent="0.25">
      <c r="A29" s="1"/>
      <c r="B29" s="13" t="s">
        <v>20</v>
      </c>
      <c r="C29" s="32">
        <v>44084</v>
      </c>
      <c r="D29" s="6"/>
      <c r="E29" s="6"/>
      <c r="F29" s="13" t="s">
        <v>29</v>
      </c>
      <c r="G29" s="6"/>
    </row>
    <row r="30" spans="1:7" ht="15.75" x14ac:dyDescent="0.25">
      <c r="A30" s="1"/>
      <c r="B30" s="13" t="s">
        <v>21</v>
      </c>
      <c r="C30" s="33">
        <v>50000</v>
      </c>
      <c r="D30" s="6"/>
      <c r="E30" s="6"/>
      <c r="F30" s="13">
        <v>164.38</v>
      </c>
      <c r="G30" s="6" t="s">
        <v>36</v>
      </c>
    </row>
    <row r="31" spans="1:7" ht="15.75" x14ac:dyDescent="0.25">
      <c r="A31" s="1"/>
      <c r="B31" s="13"/>
      <c r="C31" s="39"/>
      <c r="D31" s="6"/>
      <c r="E31" s="6"/>
      <c r="F31" s="13" t="s">
        <v>30</v>
      </c>
      <c r="G31" s="6"/>
    </row>
    <row r="32" spans="1:7" ht="15.75" x14ac:dyDescent="0.25">
      <c r="B32" s="13" t="s">
        <v>22</v>
      </c>
      <c r="C32" s="32">
        <v>44105</v>
      </c>
      <c r="D32" s="6"/>
      <c r="E32" s="6"/>
      <c r="F32" s="16">
        <f>F28+F30</f>
        <v>213.7</v>
      </c>
      <c r="G32" s="6" t="s">
        <v>36</v>
      </c>
    </row>
    <row r="33" spans="2:7" ht="15.75" x14ac:dyDescent="0.25">
      <c r="B33" s="13" t="s">
        <v>23</v>
      </c>
      <c r="C33" s="33">
        <v>150000</v>
      </c>
      <c r="D33" s="6"/>
      <c r="E33" s="6"/>
      <c r="F33" s="31" t="s">
        <v>4</v>
      </c>
      <c r="G33" s="6"/>
    </row>
    <row r="34" spans="2:7" ht="15.75" x14ac:dyDescent="0.25">
      <c r="B34" s="6"/>
      <c r="C34" s="6"/>
      <c r="D34" s="6"/>
      <c r="E34" s="6"/>
      <c r="F34" s="34" t="s">
        <v>5</v>
      </c>
      <c r="G34" s="14">
        <v>0</v>
      </c>
    </row>
    <row r="35" spans="2:7" ht="15.75" x14ac:dyDescent="0.25">
      <c r="B35" s="6"/>
      <c r="C35" s="6"/>
      <c r="D35" s="6"/>
      <c r="E35" s="6"/>
      <c r="F35" s="34" t="s">
        <v>6</v>
      </c>
      <c r="G35" s="14">
        <f>F32</f>
        <v>213.7</v>
      </c>
    </row>
    <row r="36" spans="2:7" ht="15.75" x14ac:dyDescent="0.25">
      <c r="B36" s="6"/>
      <c r="C36" s="6"/>
      <c r="D36" s="6"/>
      <c r="E36" s="6"/>
      <c r="F36" s="34" t="s">
        <v>7</v>
      </c>
      <c r="G36" s="14">
        <f>G35-G39</f>
        <v>172.01999999999998</v>
      </c>
    </row>
    <row r="37" spans="2:7" ht="15.75" x14ac:dyDescent="0.25">
      <c r="B37" s="6"/>
      <c r="C37" s="6"/>
      <c r="D37" s="6"/>
      <c r="E37" s="6"/>
      <c r="F37" s="34" t="s">
        <v>8</v>
      </c>
      <c r="G37" s="14">
        <v>38.47</v>
      </c>
    </row>
    <row r="38" spans="2:7" ht="15.75" x14ac:dyDescent="0.25">
      <c r="B38" s="6"/>
      <c r="C38" s="6"/>
      <c r="D38" s="6"/>
      <c r="E38" s="6"/>
      <c r="F38" s="34" t="s">
        <v>9</v>
      </c>
      <c r="G38" s="14">
        <v>3.21</v>
      </c>
    </row>
    <row r="39" spans="2:7" ht="15.75" x14ac:dyDescent="0.25">
      <c r="B39" s="6"/>
      <c r="C39" s="6"/>
      <c r="D39" s="6"/>
      <c r="E39" s="6"/>
      <c r="F39" s="34" t="s">
        <v>10</v>
      </c>
      <c r="G39" s="14">
        <f>G37+G38</f>
        <v>41.68</v>
      </c>
    </row>
    <row r="40" spans="2:7" ht="15.75" x14ac:dyDescent="0.25">
      <c r="B40" s="6"/>
      <c r="C40" s="6"/>
      <c r="D40" s="6"/>
      <c r="E40" s="6"/>
      <c r="F40" s="34" t="s">
        <v>11</v>
      </c>
      <c r="G40" s="15">
        <v>1.61E-2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B10:C10"/>
    <mergeCell ref="B13:C13"/>
    <mergeCell ref="F23:G23"/>
    <mergeCell ref="F19:G19"/>
    <mergeCell ref="F20:G21"/>
    <mergeCell ref="F22:G22"/>
    <mergeCell ref="F16:G16"/>
    <mergeCell ref="F17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B37B-3EFD-42C4-813A-B44BB8E9C158}">
  <sheetPr>
    <tabColor theme="9" tint="-0.249977111117893"/>
  </sheetPr>
  <dimension ref="C1:K40"/>
  <sheetViews>
    <sheetView topLeftCell="B1" workbookViewId="0">
      <selection activeCell="D3" sqref="D3:D4"/>
    </sheetView>
  </sheetViews>
  <sheetFormatPr defaultRowHeight="15.75" x14ac:dyDescent="0.25"/>
  <cols>
    <col min="1" max="2" width="4.28515625" style="1" customWidth="1"/>
    <col min="3" max="3" width="44.85546875" style="1" customWidth="1"/>
    <col min="4" max="4" width="16.85546875" style="1" customWidth="1"/>
    <col min="5" max="6" width="3.5703125" style="1" customWidth="1"/>
    <col min="7" max="7" width="54.7109375" style="1" customWidth="1"/>
    <col min="8" max="8" width="14.28515625" style="1" customWidth="1"/>
    <col min="9" max="10" width="9.140625" style="1"/>
    <col min="11" max="11" width="9.140625" style="1" hidden="1" customWidth="1"/>
    <col min="12" max="16384" width="9.140625" style="1"/>
  </cols>
  <sheetData>
    <row r="1" spans="3:8" ht="16.5" thickBot="1" x14ac:dyDescent="0.3"/>
    <row r="2" spans="3:8" x14ac:dyDescent="0.25">
      <c r="C2" s="21" t="s">
        <v>14</v>
      </c>
      <c r="D2" s="22"/>
      <c r="E2" s="13"/>
      <c r="F2" s="13"/>
      <c r="G2" s="4" t="s">
        <v>16</v>
      </c>
      <c r="H2" s="4">
        <v>365</v>
      </c>
    </row>
    <row r="3" spans="3:8" x14ac:dyDescent="0.25">
      <c r="C3" s="23" t="s">
        <v>38</v>
      </c>
      <c r="D3" s="19">
        <v>100000</v>
      </c>
      <c r="E3" s="13"/>
      <c r="F3" s="13"/>
      <c r="G3" s="4" t="s">
        <v>2</v>
      </c>
      <c r="H3" s="5">
        <v>0.18</v>
      </c>
    </row>
    <row r="4" spans="3:8" ht="21" customHeight="1" thickBot="1" x14ac:dyDescent="0.3">
      <c r="C4" s="24" t="s">
        <v>15</v>
      </c>
      <c r="D4" s="20">
        <v>22</v>
      </c>
      <c r="E4" s="13"/>
      <c r="F4" s="13"/>
      <c r="G4" s="4" t="s">
        <v>3</v>
      </c>
      <c r="H4" s="5">
        <v>1.4999999999999999E-2</v>
      </c>
    </row>
    <row r="5" spans="3:8" ht="21.75" customHeight="1" thickBot="1" x14ac:dyDescent="0.3">
      <c r="C5" s="25"/>
      <c r="D5" s="25"/>
      <c r="E5" s="13"/>
      <c r="F5" s="13"/>
      <c r="G5" s="13"/>
      <c r="H5" s="13"/>
    </row>
    <row r="6" spans="3:8" ht="16.5" thickBot="1" x14ac:dyDescent="0.3">
      <c r="C6" s="26" t="s">
        <v>1</v>
      </c>
      <c r="D6" s="3">
        <v>5.0000000000000001E-3</v>
      </c>
      <c r="E6" s="13"/>
      <c r="F6" s="13"/>
      <c r="G6" s="7" t="s">
        <v>4</v>
      </c>
      <c r="H6" s="8"/>
    </row>
    <row r="7" spans="3:8" x14ac:dyDescent="0.25">
      <c r="C7" s="13"/>
      <c r="D7" s="13"/>
      <c r="E7" s="13"/>
      <c r="F7" s="13"/>
      <c r="G7" s="9" t="s">
        <v>5</v>
      </c>
      <c r="H7" s="10">
        <v>0</v>
      </c>
    </row>
    <row r="8" spans="3:8" x14ac:dyDescent="0.25">
      <c r="C8" s="27"/>
      <c r="D8" s="27"/>
      <c r="E8" s="13"/>
      <c r="F8" s="13"/>
      <c r="G8" s="9" t="s">
        <v>6</v>
      </c>
      <c r="H8" s="10">
        <f>((D3*D6)*(D4-2))/365+H7</f>
        <v>27.397260273972602</v>
      </c>
    </row>
    <row r="9" spans="3:8" x14ac:dyDescent="0.25">
      <c r="C9" s="27"/>
      <c r="D9" s="27"/>
      <c r="E9" s="13"/>
      <c r="F9" s="13"/>
      <c r="G9" s="9" t="s">
        <v>7</v>
      </c>
      <c r="H9" s="10">
        <f>H8-H12</f>
        <v>22.054794520547944</v>
      </c>
    </row>
    <row r="10" spans="3:8" ht="15.75" customHeight="1" x14ac:dyDescent="0.25">
      <c r="C10" s="28"/>
      <c r="D10" s="28"/>
      <c r="E10" s="13"/>
      <c r="F10" s="13"/>
      <c r="G10" s="9" t="s">
        <v>8</v>
      </c>
      <c r="H10" s="10">
        <f>H8*H3</f>
        <v>4.9315068493150678</v>
      </c>
    </row>
    <row r="11" spans="3:8" x14ac:dyDescent="0.25">
      <c r="C11" s="29"/>
      <c r="D11" s="29"/>
      <c r="E11" s="13"/>
      <c r="F11" s="13"/>
      <c r="G11" s="9" t="s">
        <v>9</v>
      </c>
      <c r="H11" s="10">
        <f>H8*H4</f>
        <v>0.41095890410958902</v>
      </c>
    </row>
    <row r="12" spans="3:8" ht="15.75" customHeight="1" x14ac:dyDescent="0.25">
      <c r="C12" s="29"/>
      <c r="D12" s="29"/>
      <c r="E12" s="13"/>
      <c r="F12" s="13"/>
      <c r="G12" s="9" t="s">
        <v>10</v>
      </c>
      <c r="H12" s="10">
        <f>SUM(H10:H11)</f>
        <v>5.3424657534246567</v>
      </c>
    </row>
    <row r="13" spans="3:8" ht="16.5" thickBot="1" x14ac:dyDescent="0.3">
      <c r="C13" s="30"/>
      <c r="D13" s="30"/>
      <c r="E13" s="13"/>
      <c r="F13" s="13"/>
      <c r="G13" s="11" t="s">
        <v>11</v>
      </c>
      <c r="H13" s="12">
        <f>D6-(D6*(H3+H4))</f>
        <v>4.0249999999999999E-3</v>
      </c>
    </row>
    <row r="14" spans="3:8" x14ac:dyDescent="0.25">
      <c r="C14" s="13"/>
      <c r="D14" s="13"/>
      <c r="E14" s="13"/>
      <c r="F14" s="13"/>
      <c r="G14" s="13"/>
      <c r="H14" s="13"/>
    </row>
    <row r="15" spans="3:8" x14ac:dyDescent="0.25">
      <c r="C15" s="13"/>
      <c r="D15" s="13"/>
      <c r="E15" s="13"/>
      <c r="F15" s="13"/>
      <c r="G15" s="13"/>
      <c r="H15" s="13"/>
    </row>
    <row r="16" spans="3:8" x14ac:dyDescent="0.25">
      <c r="C16" s="13"/>
      <c r="D16" s="13"/>
      <c r="E16" s="13"/>
      <c r="F16" s="13"/>
      <c r="G16" s="17" t="s">
        <v>31</v>
      </c>
      <c r="H16" s="17"/>
    </row>
    <row r="17" spans="3:11" x14ac:dyDescent="0.25">
      <c r="C17" s="13"/>
      <c r="D17" s="13"/>
      <c r="E17" s="13"/>
      <c r="F17" s="13"/>
      <c r="G17" s="17" t="s">
        <v>24</v>
      </c>
      <c r="H17" s="17"/>
      <c r="K17" s="2"/>
    </row>
    <row r="18" spans="3:11" x14ac:dyDescent="0.25">
      <c r="C18" s="13"/>
      <c r="D18" s="13"/>
      <c r="E18" s="13"/>
      <c r="F18" s="13"/>
      <c r="G18" s="17"/>
      <c r="H18" s="17"/>
    </row>
    <row r="19" spans="3:11" x14ac:dyDescent="0.25">
      <c r="C19" s="13"/>
      <c r="D19" s="13"/>
      <c r="E19" s="13"/>
      <c r="F19" s="13"/>
      <c r="G19" s="18" t="s">
        <v>17</v>
      </c>
      <c r="H19" s="18"/>
    </row>
    <row r="20" spans="3:11" x14ac:dyDescent="0.25">
      <c r="C20" s="13"/>
      <c r="D20" s="13"/>
      <c r="E20" s="13"/>
      <c r="F20" s="13"/>
      <c r="G20" s="17" t="s">
        <v>12</v>
      </c>
      <c r="H20" s="17"/>
    </row>
    <row r="21" spans="3:11" x14ac:dyDescent="0.25">
      <c r="C21" s="13"/>
      <c r="D21" s="13"/>
      <c r="E21" s="13"/>
      <c r="F21" s="13"/>
      <c r="G21" s="17"/>
      <c r="H21" s="17"/>
    </row>
    <row r="22" spans="3:11" ht="31.5" customHeight="1" x14ac:dyDescent="0.25">
      <c r="C22" s="13"/>
      <c r="D22" s="13"/>
      <c r="E22" s="13"/>
      <c r="F22" s="13"/>
      <c r="G22" s="17" t="s">
        <v>13</v>
      </c>
      <c r="H22" s="17"/>
    </row>
    <row r="23" spans="3:11" x14ac:dyDescent="0.25">
      <c r="C23" s="13"/>
      <c r="D23" s="13"/>
      <c r="E23" s="13"/>
      <c r="F23" s="13"/>
      <c r="G23" s="17" t="s">
        <v>27</v>
      </c>
      <c r="H23" s="17"/>
    </row>
    <row r="24" spans="3:11" ht="30.75" customHeight="1" x14ac:dyDescent="0.25">
      <c r="C24" s="13"/>
      <c r="D24" s="13"/>
      <c r="E24" s="13"/>
      <c r="F24" s="13"/>
      <c r="G24" s="13"/>
      <c r="H24" s="13"/>
    </row>
    <row r="25" spans="3:11" x14ac:dyDescent="0.25">
      <c r="C25" s="31" t="s">
        <v>25</v>
      </c>
      <c r="D25" s="25"/>
      <c r="E25" s="13"/>
      <c r="F25" s="13"/>
      <c r="G25" s="31" t="s">
        <v>26</v>
      </c>
      <c r="H25" s="13"/>
    </row>
    <row r="26" spans="3:11" x14ac:dyDescent="0.25">
      <c r="C26" s="13" t="s">
        <v>18</v>
      </c>
      <c r="D26" s="32">
        <v>44075</v>
      </c>
      <c r="E26" s="13"/>
      <c r="F26" s="13"/>
      <c r="G26" s="13" t="s">
        <v>37</v>
      </c>
      <c r="H26" s="13"/>
    </row>
    <row r="27" spans="3:11" x14ac:dyDescent="0.25">
      <c r="C27" s="13" t="s">
        <v>32</v>
      </c>
      <c r="D27" s="33">
        <v>100000</v>
      </c>
      <c r="E27" s="13"/>
      <c r="F27" s="13"/>
      <c r="G27" s="13" t="s">
        <v>28</v>
      </c>
      <c r="H27" s="13"/>
    </row>
    <row r="28" spans="3:11" x14ac:dyDescent="0.25">
      <c r="C28" s="13"/>
      <c r="D28" s="25"/>
      <c r="E28" s="13"/>
      <c r="F28" s="13"/>
      <c r="G28" s="13">
        <v>12.33</v>
      </c>
      <c r="H28" s="13" t="s">
        <v>35</v>
      </c>
    </row>
    <row r="29" spans="3:11" x14ac:dyDescent="0.25">
      <c r="C29" s="13" t="s">
        <v>20</v>
      </c>
      <c r="D29" s="32">
        <v>44084</v>
      </c>
      <c r="E29" s="13"/>
      <c r="F29" s="13"/>
      <c r="G29" s="13" t="s">
        <v>29</v>
      </c>
      <c r="H29" s="13"/>
    </row>
    <row r="30" spans="3:11" x14ac:dyDescent="0.25">
      <c r="C30" s="13" t="s">
        <v>33</v>
      </c>
      <c r="D30" s="33">
        <v>50000</v>
      </c>
      <c r="E30" s="13"/>
      <c r="F30" s="13"/>
      <c r="G30" s="40">
        <v>41.1</v>
      </c>
      <c r="H30" s="13" t="s">
        <v>35</v>
      </c>
    </row>
    <row r="31" spans="3:11" x14ac:dyDescent="0.25">
      <c r="C31" s="13"/>
      <c r="D31" s="25"/>
      <c r="E31" s="13"/>
      <c r="F31" s="13"/>
      <c r="G31" s="13" t="s">
        <v>30</v>
      </c>
      <c r="H31" s="13"/>
    </row>
    <row r="32" spans="3:11" x14ac:dyDescent="0.25">
      <c r="C32" s="13" t="s">
        <v>22</v>
      </c>
      <c r="D32" s="32">
        <v>44105</v>
      </c>
      <c r="E32" s="13"/>
      <c r="F32" s="13"/>
      <c r="G32" s="16">
        <f>G28+G30</f>
        <v>53.43</v>
      </c>
      <c r="H32" s="13" t="s">
        <v>35</v>
      </c>
    </row>
    <row r="33" spans="3:8" x14ac:dyDescent="0.25">
      <c r="C33" s="13" t="s">
        <v>34</v>
      </c>
      <c r="D33" s="33">
        <v>150000</v>
      </c>
      <c r="E33" s="13"/>
      <c r="F33" s="13"/>
      <c r="G33" s="31" t="s">
        <v>4</v>
      </c>
      <c r="H33" s="13"/>
    </row>
    <row r="34" spans="3:8" x14ac:dyDescent="0.25">
      <c r="C34" s="13"/>
      <c r="D34" s="13"/>
      <c r="E34" s="13"/>
      <c r="F34" s="13"/>
      <c r="G34" s="34" t="s">
        <v>5</v>
      </c>
      <c r="H34" s="14">
        <v>0</v>
      </c>
    </row>
    <row r="35" spans="3:8" x14ac:dyDescent="0.25">
      <c r="C35" s="13"/>
      <c r="D35" s="13"/>
      <c r="E35" s="13"/>
      <c r="F35" s="13"/>
      <c r="G35" s="34" t="s">
        <v>6</v>
      </c>
      <c r="H35" s="14">
        <f>G32</f>
        <v>53.43</v>
      </c>
    </row>
    <row r="36" spans="3:8" x14ac:dyDescent="0.25">
      <c r="C36" s="13"/>
      <c r="D36" s="13"/>
      <c r="E36" s="13"/>
      <c r="F36" s="13"/>
      <c r="G36" s="34" t="s">
        <v>7</v>
      </c>
      <c r="H36" s="14">
        <f>H35-H39</f>
        <v>43.01</v>
      </c>
    </row>
    <row r="37" spans="3:8" x14ac:dyDescent="0.25">
      <c r="C37" s="13"/>
      <c r="D37" s="13"/>
      <c r="E37" s="13"/>
      <c r="F37" s="13"/>
      <c r="G37" s="34" t="s">
        <v>8</v>
      </c>
      <c r="H37" s="14">
        <v>9.6199999999999992</v>
      </c>
    </row>
    <row r="38" spans="3:8" x14ac:dyDescent="0.25">
      <c r="C38" s="13"/>
      <c r="D38" s="13"/>
      <c r="E38" s="13"/>
      <c r="F38" s="13"/>
      <c r="G38" s="34" t="s">
        <v>9</v>
      </c>
      <c r="H38" s="14">
        <v>0.8</v>
      </c>
    </row>
    <row r="39" spans="3:8" x14ac:dyDescent="0.25">
      <c r="C39" s="13"/>
      <c r="D39" s="13"/>
      <c r="E39" s="13"/>
      <c r="F39" s="13"/>
      <c r="G39" s="34" t="s">
        <v>10</v>
      </c>
      <c r="H39" s="14">
        <f>H37+H38</f>
        <v>10.42</v>
      </c>
    </row>
    <row r="40" spans="3:8" x14ac:dyDescent="0.25">
      <c r="C40" s="13"/>
      <c r="D40" s="13"/>
      <c r="E40" s="13"/>
      <c r="F40" s="13"/>
      <c r="G40" s="34" t="s">
        <v>11</v>
      </c>
      <c r="H40" s="15">
        <v>4.0000000000000001E-3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C10:D10"/>
    <mergeCell ref="C13:D13"/>
    <mergeCell ref="G23:H23"/>
    <mergeCell ref="G16:H16"/>
    <mergeCell ref="G17:H18"/>
    <mergeCell ref="G19:H19"/>
    <mergeCell ref="G20:H21"/>
    <mergeCell ref="G22:H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FDFF-7C27-4E56-9376-BD5461B550B6}">
  <sheetPr>
    <tabColor rgb="FF002060"/>
  </sheetPr>
  <dimension ref="C1:K40"/>
  <sheetViews>
    <sheetView tabSelected="1" topLeftCell="B1" workbookViewId="0">
      <selection activeCell="D12" sqref="D12"/>
    </sheetView>
  </sheetViews>
  <sheetFormatPr defaultRowHeight="15.75" x14ac:dyDescent="0.25"/>
  <cols>
    <col min="1" max="2" width="4.28515625" style="1" customWidth="1"/>
    <col min="3" max="3" width="42.5703125" style="1" customWidth="1"/>
    <col min="4" max="4" width="16.85546875" style="1" customWidth="1"/>
    <col min="5" max="6" width="3.5703125" style="1" customWidth="1"/>
    <col min="7" max="7" width="54.7109375" style="1" customWidth="1"/>
    <col min="8" max="8" width="14.28515625" style="1" customWidth="1"/>
    <col min="9" max="10" width="9.140625" style="1"/>
    <col min="11" max="11" width="9.140625" style="1" hidden="1" customWidth="1"/>
    <col min="12" max="16384" width="9.140625" style="1"/>
  </cols>
  <sheetData>
    <row r="1" spans="3:8" ht="16.5" thickBot="1" x14ac:dyDescent="0.3"/>
    <row r="2" spans="3:8" x14ac:dyDescent="0.25">
      <c r="C2" s="21" t="s">
        <v>14</v>
      </c>
      <c r="D2" s="22"/>
      <c r="E2" s="13"/>
      <c r="F2" s="13"/>
      <c r="G2" s="4" t="s">
        <v>16</v>
      </c>
      <c r="H2" s="4">
        <v>365</v>
      </c>
    </row>
    <row r="3" spans="3:8" x14ac:dyDescent="0.25">
      <c r="C3" s="23" t="s">
        <v>40</v>
      </c>
      <c r="D3" s="19">
        <v>100000</v>
      </c>
      <c r="E3" s="13"/>
      <c r="F3" s="13"/>
      <c r="G3" s="4" t="s">
        <v>2</v>
      </c>
      <c r="H3" s="5">
        <v>0.18</v>
      </c>
    </row>
    <row r="4" spans="3:8" ht="21" customHeight="1" thickBot="1" x14ac:dyDescent="0.3">
      <c r="C4" s="24" t="s">
        <v>15</v>
      </c>
      <c r="D4" s="20">
        <v>22</v>
      </c>
      <c r="E4" s="13"/>
      <c r="F4" s="13"/>
      <c r="G4" s="4" t="s">
        <v>3</v>
      </c>
      <c r="H4" s="5">
        <v>1.4999999999999999E-2</v>
      </c>
    </row>
    <row r="5" spans="3:8" ht="21.75" customHeight="1" thickBot="1" x14ac:dyDescent="0.3">
      <c r="C5" s="25"/>
      <c r="D5" s="25"/>
      <c r="E5" s="13"/>
      <c r="F5" s="13"/>
      <c r="G5" s="13"/>
      <c r="H5" s="13"/>
    </row>
    <row r="6" spans="3:8" ht="16.5" thickBot="1" x14ac:dyDescent="0.3">
      <c r="C6" s="26" t="s">
        <v>1</v>
      </c>
      <c r="D6" s="3">
        <v>0.02</v>
      </c>
      <c r="E6" s="13"/>
      <c r="F6" s="13"/>
      <c r="G6" s="7" t="s">
        <v>4</v>
      </c>
      <c r="H6" s="8"/>
    </row>
    <row r="7" spans="3:8" x14ac:dyDescent="0.25">
      <c r="C7" s="13"/>
      <c r="D7" s="13"/>
      <c r="E7" s="13"/>
      <c r="F7" s="13"/>
      <c r="G7" s="9" t="s">
        <v>5</v>
      </c>
      <c r="H7" s="10">
        <v>0</v>
      </c>
    </row>
    <row r="8" spans="3:8" x14ac:dyDescent="0.25">
      <c r="C8" s="27"/>
      <c r="D8" s="27"/>
      <c r="E8" s="13"/>
      <c r="F8" s="13"/>
      <c r="G8" s="9" t="s">
        <v>6</v>
      </c>
      <c r="H8" s="10">
        <f>((D3*D6)*(D4-2))/365+H7</f>
        <v>109.58904109589041</v>
      </c>
    </row>
    <row r="9" spans="3:8" x14ac:dyDescent="0.25">
      <c r="C9" s="27"/>
      <c r="D9" s="27"/>
      <c r="E9" s="13"/>
      <c r="F9" s="13"/>
      <c r="G9" s="9" t="s">
        <v>7</v>
      </c>
      <c r="H9" s="10">
        <f>H8-H12</f>
        <v>88.219178082191775</v>
      </c>
    </row>
    <row r="10" spans="3:8" ht="15.75" customHeight="1" x14ac:dyDescent="0.25">
      <c r="C10" s="28"/>
      <c r="D10" s="28"/>
      <c r="E10" s="13"/>
      <c r="F10" s="13"/>
      <c r="G10" s="9" t="s">
        <v>8</v>
      </c>
      <c r="H10" s="10">
        <f>H8*H3</f>
        <v>19.726027397260271</v>
      </c>
    </row>
    <row r="11" spans="3:8" x14ac:dyDescent="0.25">
      <c r="C11" s="29"/>
      <c r="D11" s="29"/>
      <c r="E11" s="13"/>
      <c r="F11" s="13"/>
      <c r="G11" s="9" t="s">
        <v>9</v>
      </c>
      <c r="H11" s="10">
        <f>H8*H4</f>
        <v>1.6438356164383561</v>
      </c>
    </row>
    <row r="12" spans="3:8" ht="15.75" customHeight="1" x14ac:dyDescent="0.25">
      <c r="C12" s="29"/>
      <c r="D12" s="29"/>
      <c r="E12" s="13"/>
      <c r="F12" s="13"/>
      <c r="G12" s="9" t="s">
        <v>10</v>
      </c>
      <c r="H12" s="10">
        <f>SUM(H10:H11)</f>
        <v>21.369863013698627</v>
      </c>
    </row>
    <row r="13" spans="3:8" ht="16.5" thickBot="1" x14ac:dyDescent="0.3">
      <c r="C13" s="30"/>
      <c r="D13" s="30"/>
      <c r="E13" s="13"/>
      <c r="F13" s="13"/>
      <c r="G13" s="11" t="s">
        <v>11</v>
      </c>
      <c r="H13" s="12">
        <f>D6-(D6*(H3+H4))</f>
        <v>1.61E-2</v>
      </c>
    </row>
    <row r="14" spans="3:8" x14ac:dyDescent="0.25">
      <c r="C14" s="13"/>
      <c r="D14" s="13"/>
      <c r="E14" s="13"/>
      <c r="F14" s="13"/>
      <c r="G14" s="13"/>
      <c r="H14" s="13"/>
    </row>
    <row r="15" spans="3:8" x14ac:dyDescent="0.25">
      <c r="C15" s="13"/>
      <c r="D15" s="13"/>
      <c r="E15" s="13"/>
      <c r="F15" s="13"/>
      <c r="G15" s="13"/>
      <c r="H15" s="13"/>
    </row>
    <row r="16" spans="3:8" x14ac:dyDescent="0.25">
      <c r="C16" s="13"/>
      <c r="D16" s="13"/>
      <c r="E16" s="13"/>
      <c r="F16" s="13"/>
      <c r="G16" s="17" t="s">
        <v>31</v>
      </c>
      <c r="H16" s="17"/>
    </row>
    <row r="17" spans="3:11" x14ac:dyDescent="0.25">
      <c r="C17" s="13"/>
      <c r="D17" s="13"/>
      <c r="E17" s="13"/>
      <c r="F17" s="13"/>
      <c r="G17" s="17" t="s">
        <v>24</v>
      </c>
      <c r="H17" s="17"/>
      <c r="K17" s="2"/>
    </row>
    <row r="18" spans="3:11" x14ac:dyDescent="0.25">
      <c r="C18" s="13"/>
      <c r="D18" s="13"/>
      <c r="E18" s="13"/>
      <c r="F18" s="13"/>
      <c r="G18" s="17"/>
      <c r="H18" s="17"/>
    </row>
    <row r="19" spans="3:11" x14ac:dyDescent="0.25">
      <c r="C19" s="13"/>
      <c r="D19" s="13"/>
      <c r="E19" s="13"/>
      <c r="F19" s="13"/>
      <c r="G19" s="18" t="s">
        <v>17</v>
      </c>
      <c r="H19" s="18"/>
    </row>
    <row r="20" spans="3:11" x14ac:dyDescent="0.25">
      <c r="C20" s="13"/>
      <c r="D20" s="13"/>
      <c r="E20" s="13"/>
      <c r="F20" s="13"/>
      <c r="G20" s="17" t="s">
        <v>12</v>
      </c>
      <c r="H20" s="17"/>
    </row>
    <row r="21" spans="3:11" x14ac:dyDescent="0.25">
      <c r="C21" s="13"/>
      <c r="D21" s="13"/>
      <c r="E21" s="13"/>
      <c r="F21" s="13"/>
      <c r="G21" s="17"/>
      <c r="H21" s="17"/>
    </row>
    <row r="22" spans="3:11" ht="31.5" customHeight="1" x14ac:dyDescent="0.25">
      <c r="C22" s="13"/>
      <c r="D22" s="13"/>
      <c r="E22" s="13"/>
      <c r="F22" s="13"/>
      <c r="G22" s="17" t="s">
        <v>13</v>
      </c>
      <c r="H22" s="17"/>
    </row>
    <row r="23" spans="3:11" x14ac:dyDescent="0.25">
      <c r="C23" s="13"/>
      <c r="D23" s="13"/>
      <c r="E23" s="13"/>
      <c r="F23" s="13"/>
      <c r="G23" s="17" t="s">
        <v>27</v>
      </c>
      <c r="H23" s="17"/>
    </row>
    <row r="24" spans="3:11" ht="30.75" customHeight="1" x14ac:dyDescent="0.25">
      <c r="C24" s="13"/>
      <c r="D24" s="13"/>
      <c r="E24" s="13"/>
      <c r="F24" s="13"/>
      <c r="G24" s="13"/>
      <c r="H24" s="13"/>
    </row>
    <row r="25" spans="3:11" x14ac:dyDescent="0.25">
      <c r="C25" s="31" t="s">
        <v>25</v>
      </c>
      <c r="D25" s="25"/>
      <c r="E25" s="13"/>
      <c r="F25" s="13"/>
      <c r="G25" s="31" t="s">
        <v>26</v>
      </c>
      <c r="H25" s="13"/>
    </row>
    <row r="26" spans="3:11" x14ac:dyDescent="0.25">
      <c r="C26" s="13" t="s">
        <v>18</v>
      </c>
      <c r="D26" s="32">
        <v>44075</v>
      </c>
      <c r="E26" s="13"/>
      <c r="F26" s="13"/>
      <c r="G26" s="13" t="s">
        <v>37</v>
      </c>
      <c r="H26" s="13"/>
    </row>
    <row r="27" spans="3:11" x14ac:dyDescent="0.25">
      <c r="C27" s="13" t="s">
        <v>41</v>
      </c>
      <c r="D27" s="33">
        <v>100000</v>
      </c>
      <c r="E27" s="13"/>
      <c r="F27" s="13"/>
      <c r="G27" s="13" t="s">
        <v>28</v>
      </c>
      <c r="H27" s="13"/>
    </row>
    <row r="28" spans="3:11" x14ac:dyDescent="0.25">
      <c r="C28" s="13"/>
      <c r="D28" s="25"/>
      <c r="E28" s="13"/>
      <c r="F28" s="13"/>
      <c r="G28" s="13">
        <v>49.32</v>
      </c>
      <c r="H28" s="13" t="s">
        <v>39</v>
      </c>
    </row>
    <row r="29" spans="3:11" x14ac:dyDescent="0.25">
      <c r="C29" s="13" t="s">
        <v>20</v>
      </c>
      <c r="D29" s="32">
        <v>44084</v>
      </c>
      <c r="E29" s="13"/>
      <c r="F29" s="13"/>
      <c r="G29" s="13" t="s">
        <v>29</v>
      </c>
      <c r="H29" s="13"/>
    </row>
    <row r="30" spans="3:11" x14ac:dyDescent="0.25">
      <c r="C30" s="13" t="s">
        <v>42</v>
      </c>
      <c r="D30" s="33">
        <v>50000</v>
      </c>
      <c r="E30" s="13"/>
      <c r="F30" s="13"/>
      <c r="G30" s="13">
        <v>164.38</v>
      </c>
      <c r="H30" s="13" t="s">
        <v>39</v>
      </c>
    </row>
    <row r="31" spans="3:11" x14ac:dyDescent="0.25">
      <c r="C31" s="13"/>
      <c r="D31" s="25"/>
      <c r="E31" s="13"/>
      <c r="F31" s="13"/>
      <c r="G31" s="13" t="s">
        <v>30</v>
      </c>
      <c r="H31" s="13"/>
    </row>
    <row r="32" spans="3:11" x14ac:dyDescent="0.25">
      <c r="C32" s="13" t="s">
        <v>22</v>
      </c>
      <c r="D32" s="32">
        <v>44105</v>
      </c>
      <c r="E32" s="13"/>
      <c r="F32" s="13"/>
      <c r="G32" s="16">
        <f>G28+G30</f>
        <v>213.7</v>
      </c>
      <c r="H32" s="13" t="s">
        <v>39</v>
      </c>
    </row>
    <row r="33" spans="3:8" x14ac:dyDescent="0.25">
      <c r="C33" s="13" t="s">
        <v>43</v>
      </c>
      <c r="D33" s="33">
        <v>150000</v>
      </c>
      <c r="E33" s="13"/>
      <c r="F33" s="13"/>
      <c r="G33" s="31" t="s">
        <v>4</v>
      </c>
      <c r="H33" s="13"/>
    </row>
    <row r="34" spans="3:8" x14ac:dyDescent="0.25">
      <c r="C34" s="13"/>
      <c r="D34" s="13"/>
      <c r="E34" s="13"/>
      <c r="F34" s="13"/>
      <c r="G34" s="34" t="s">
        <v>5</v>
      </c>
      <c r="H34" s="14">
        <v>0</v>
      </c>
    </row>
    <row r="35" spans="3:8" x14ac:dyDescent="0.25">
      <c r="C35" s="13"/>
      <c r="D35" s="13"/>
      <c r="E35" s="13"/>
      <c r="F35" s="13"/>
      <c r="G35" s="34" t="s">
        <v>6</v>
      </c>
      <c r="H35" s="14">
        <f>G32</f>
        <v>213.7</v>
      </c>
    </row>
    <row r="36" spans="3:8" x14ac:dyDescent="0.25">
      <c r="C36" s="13"/>
      <c r="D36" s="13"/>
      <c r="E36" s="13"/>
      <c r="F36" s="13"/>
      <c r="G36" s="34" t="s">
        <v>7</v>
      </c>
      <c r="H36" s="14">
        <f>H35-H39</f>
        <v>172.01999999999998</v>
      </c>
    </row>
    <row r="37" spans="3:8" x14ac:dyDescent="0.25">
      <c r="C37" s="13"/>
      <c r="D37" s="13"/>
      <c r="E37" s="13"/>
      <c r="F37" s="13"/>
      <c r="G37" s="34" t="s">
        <v>8</v>
      </c>
      <c r="H37" s="14">
        <v>38.47</v>
      </c>
    </row>
    <row r="38" spans="3:8" x14ac:dyDescent="0.25">
      <c r="C38" s="13"/>
      <c r="D38" s="13"/>
      <c r="E38" s="13"/>
      <c r="F38" s="13"/>
      <c r="G38" s="34" t="s">
        <v>9</v>
      </c>
      <c r="H38" s="14">
        <v>3.21</v>
      </c>
    </row>
    <row r="39" spans="3:8" x14ac:dyDescent="0.25">
      <c r="C39" s="13"/>
      <c r="D39" s="13"/>
      <c r="E39" s="13"/>
      <c r="F39" s="13"/>
      <c r="G39" s="34" t="s">
        <v>10</v>
      </c>
      <c r="H39" s="14">
        <f>H37+H38</f>
        <v>41.68</v>
      </c>
    </row>
    <row r="40" spans="3:8" x14ac:dyDescent="0.25">
      <c r="C40" s="13"/>
      <c r="D40" s="13"/>
      <c r="E40" s="13"/>
      <c r="F40" s="13"/>
      <c r="G40" s="34" t="s">
        <v>11</v>
      </c>
      <c r="H40" s="15">
        <v>1.61E-2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C10:D10"/>
    <mergeCell ref="C13:D13"/>
    <mergeCell ref="G23:H23"/>
    <mergeCell ref="G16:H16"/>
    <mergeCell ref="G17:H18"/>
    <mergeCell ref="G19:H19"/>
    <mergeCell ref="G20:H21"/>
    <mergeCell ref="G22:H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UAH</vt:lpstr>
      <vt:lpstr>USD</vt:lpstr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Балла Ігор Васильович</dc:creator>
  <cp:lastModifiedBy>Балла Ігор Васильович</cp:lastModifiedBy>
  <dcterms:created xsi:type="dcterms:W3CDTF">2020-09-02T12:35:34Z</dcterms:created>
  <dcterms:modified xsi:type="dcterms:W3CDTF">2020-09-17T11:26:19Z</dcterms:modified>
</cp:coreProperties>
</file>